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연구관리팀_김영숙\01.학생인건비통합관리제\학생인건비통합관리기관 연구개발기관위 전환\"/>
    </mc:Choice>
  </mc:AlternateContent>
  <xr:revisionPtr revIDLastSave="0" documentId="13_ncr:1_{C8782127-54D0-4BB9-8410-94BF2F0F8877}" xr6:coauthVersionLast="47" xr6:coauthVersionMax="47" xr10:uidLastSave="{00000000-0000-0000-0000-000000000000}"/>
  <bookViews>
    <workbookView xWindow="-120" yWindow="-120" windowWidth="29040" windowHeight="15720" xr2:uid="{816B0197-B787-404E-A327-E07F2F60A892}"/>
  </bookViews>
  <sheets>
    <sheet name="1. 지급비율 50%산출 금액" sheetId="1" r:id="rId1"/>
    <sheet name="2. 기관계정 의무이체 예정금액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3" l="1"/>
  <c r="E6" i="3" l="1"/>
  <c r="C6" i="3"/>
  <c r="A6" i="3"/>
  <c r="B14" i="1" l="1"/>
  <c r="B21" i="1"/>
  <c r="G6" i="3" l="1"/>
  <c r="D6" i="3"/>
  <c r="F6" i="3" s="1"/>
  <c r="H6" i="3" s="1"/>
  <c r="B29" i="1"/>
  <c r="B32" i="1" s="1"/>
  <c r="B23" i="1"/>
  <c r="B26" i="1"/>
</calcChain>
</file>

<file path=xl/sharedStrings.xml><?xml version="1.0" encoding="utf-8"?>
<sst xmlns="http://schemas.openxmlformats.org/spreadsheetml/2006/main" count="32" uniqueCount="32">
  <si>
    <t>노란색 셀에 숙명 연구행정통합시스템에 과제관리 &gt; 학생인건비 통합계정관리 &gt; 계정책임자명 입력하여 조회 &gt; 기본정보 탭에서 각 항목별 금액 조회 &gt; 입력하여 계산 (아래 설명 참고)</t>
    <phoneticPr fontId="2" type="noConversion"/>
  </si>
  <si>
    <t>과제1 입금액</t>
    <phoneticPr fontId="2" type="noConversion"/>
  </si>
  <si>
    <t>과제2 입금액</t>
    <phoneticPr fontId="2" type="noConversion"/>
  </si>
  <si>
    <t>과제3 입금액</t>
    <phoneticPr fontId="2" type="noConversion"/>
  </si>
  <si>
    <t>과제4 입금액</t>
    <phoneticPr fontId="2" type="noConversion"/>
  </si>
  <si>
    <t>과제5 입금액</t>
    <phoneticPr fontId="2" type="noConversion"/>
  </si>
  <si>
    <t>기관계정대체금액</t>
    <phoneticPr fontId="2" type="noConversion"/>
  </si>
  <si>
    <t>지급총액(예정포함)</t>
    <phoneticPr fontId="2" type="noConversion"/>
  </si>
  <si>
    <t>(과제가 5개 이상인 경우 합산금액 작성 가능)</t>
    <phoneticPr fontId="2" type="noConversion"/>
  </si>
  <si>
    <t>(기본정보 &gt; 지급비율 표 &gt; 지급총액(예정포함)(E))</t>
    <phoneticPr fontId="2" type="noConversion"/>
  </si>
  <si>
    <t>(연구과제 복원금액이 있을 경우, 제외 필요)</t>
    <phoneticPr fontId="2" type="noConversion"/>
  </si>
  <si>
    <r>
      <t>전년도 잔액</t>
    </r>
    <r>
      <rPr>
        <sz val="11"/>
        <color rgb="FF333333"/>
        <rFont val="맑은 고딕"/>
        <family val="3"/>
        <charset val="129"/>
      </rPr>
      <t>(원)</t>
    </r>
    <r>
      <rPr>
        <b/>
        <sz val="11"/>
        <color rgb="FF333333"/>
        <rFont val="맑은 고딕"/>
        <family val="3"/>
        <charset val="129"/>
      </rPr>
      <t xml:space="preserve">
</t>
    </r>
    <r>
      <rPr>
        <sz val="11"/>
        <color rgb="FF333333"/>
        <rFont val="맑은 고딕"/>
        <family val="3"/>
        <charset val="129"/>
      </rPr>
      <t xml:space="preserve">(학생인건비 이월금액)
</t>
    </r>
    <r>
      <rPr>
        <b/>
        <sz val="11"/>
        <color rgb="FF333333"/>
        <rFont val="맑은 고딕"/>
        <family val="3"/>
        <charset val="129"/>
      </rPr>
      <t>ⓐ</t>
    </r>
    <phoneticPr fontId="2" type="noConversion"/>
  </si>
  <si>
    <r>
      <t>수입총액</t>
    </r>
    <r>
      <rPr>
        <sz val="11"/>
        <color rgb="FF333333"/>
        <rFont val="맑은 고딕"/>
        <family val="3"/>
        <charset val="129"/>
      </rPr>
      <t>(원)</t>
    </r>
    <r>
      <rPr>
        <b/>
        <sz val="11"/>
        <color rgb="FF333333"/>
        <rFont val="맑은 고딕"/>
        <family val="3"/>
        <charset val="129"/>
      </rPr>
      <t xml:space="preserve">
ⓓ=ⓐ+ⓑ-ⓒ</t>
    </r>
    <phoneticPr fontId="12" type="noConversion"/>
  </si>
  <si>
    <t>잔액(예정포함)</t>
    <phoneticPr fontId="2" type="noConversion"/>
  </si>
  <si>
    <r>
      <t>잔액</t>
    </r>
    <r>
      <rPr>
        <sz val="11"/>
        <color rgb="FF333333"/>
        <rFont val="맑은 고딕"/>
        <family val="3"/>
        <charset val="129"/>
      </rPr>
      <t>(예정포함)</t>
    </r>
    <r>
      <rPr>
        <b/>
        <sz val="11"/>
        <color rgb="FF333333"/>
        <rFont val="맑은 고딕"/>
        <family val="3"/>
        <charset val="129"/>
      </rPr>
      <t xml:space="preserve">
ⓕ=ⓓ-ⓔ</t>
    </r>
    <phoneticPr fontId="12" type="noConversion"/>
  </si>
  <si>
    <r>
      <t>지급총액</t>
    </r>
    <r>
      <rPr>
        <sz val="11"/>
        <color rgb="FF333333"/>
        <rFont val="맑은 고딕"/>
        <family val="3"/>
        <charset val="129"/>
      </rPr>
      <t>(예정포함)</t>
    </r>
    <r>
      <rPr>
        <b/>
        <sz val="11"/>
        <color rgb="FF333333"/>
        <rFont val="맑은 고딕"/>
        <family val="3"/>
        <charset val="129"/>
      </rPr>
      <t xml:space="preserve">
ⓔ</t>
    </r>
    <phoneticPr fontId="12" type="noConversion"/>
  </si>
  <si>
    <r>
      <t>수입액</t>
    </r>
    <r>
      <rPr>
        <sz val="11"/>
        <color rgb="FF333333"/>
        <rFont val="맑은 고딕"/>
        <family val="3"/>
        <charset val="129"/>
      </rPr>
      <t>(원)</t>
    </r>
    <r>
      <rPr>
        <b/>
        <sz val="11"/>
        <color rgb="FF333333"/>
        <rFont val="맑은 고딕"/>
        <family val="3"/>
        <charset val="129"/>
      </rPr>
      <t xml:space="preserve">
</t>
    </r>
    <r>
      <rPr>
        <sz val="11"/>
        <color rgb="FF333333"/>
        <rFont val="맑은 고딕"/>
        <family val="3"/>
        <charset val="129"/>
      </rPr>
      <t xml:space="preserve">(과제 입금액 합계)
</t>
    </r>
    <r>
      <rPr>
        <b/>
        <sz val="11"/>
        <color rgb="FF333333"/>
        <rFont val="맑은 고딕"/>
        <family val="3"/>
        <charset val="129"/>
      </rPr>
      <t>ⓑ</t>
    </r>
    <phoneticPr fontId="2" type="noConversion"/>
  </si>
  <si>
    <r>
      <t>책임자계정에서 
기관계정으로 대체한 금액</t>
    </r>
    <r>
      <rPr>
        <sz val="11"/>
        <color theme="1"/>
        <rFont val="맑은 고딕"/>
        <family val="3"/>
        <charset val="129"/>
      </rPr>
      <t>(원)
(예정포함)</t>
    </r>
    <r>
      <rPr>
        <b/>
        <sz val="11"/>
        <color theme="1"/>
        <rFont val="맑은 고딕"/>
        <family val="3"/>
        <charset val="129"/>
      </rPr>
      <t>ⓒ</t>
    </r>
    <phoneticPr fontId="12" type="noConversion"/>
  </si>
  <si>
    <r>
      <t>지급비율</t>
    </r>
    <r>
      <rPr>
        <sz val="11"/>
        <color rgb="FF333333"/>
        <rFont val="맑은 고딕"/>
        <family val="3"/>
        <charset val="129"/>
      </rPr>
      <t>(예정포함)</t>
    </r>
    <r>
      <rPr>
        <b/>
        <sz val="11"/>
        <color rgb="FF333333"/>
        <rFont val="맑은 고딕"/>
        <family val="3"/>
        <charset val="129"/>
      </rPr>
      <t xml:space="preserve">
ⓖ=(ⓒ+ⓔ)/(ⓐ+ⓑ)*100</t>
    </r>
    <phoneticPr fontId="2" type="noConversion"/>
  </si>
  <si>
    <r>
      <t>기관계정 의무이체
예정금액</t>
    </r>
    <r>
      <rPr>
        <sz val="11"/>
        <rFont val="맑은 고딕"/>
        <family val="3"/>
        <charset val="129"/>
      </rPr>
      <t xml:space="preserve">(원)
</t>
    </r>
    <r>
      <rPr>
        <b/>
        <sz val="11"/>
        <rFont val="맑은 고딕"/>
        <family val="3"/>
        <charset val="129"/>
      </rPr>
      <t>ⓗ=(ⓕ-ⓔ-ⓒ)*0.2</t>
    </r>
    <phoneticPr fontId="12" type="noConversion"/>
  </si>
  <si>
    <t>[학생인건비 통합관리] 2026-1학기 기관계정 의무이체 예정 금액</t>
    <phoneticPr fontId="2" type="noConversion"/>
  </si>
  <si>
    <t>전년도 잔액
(이월금액)</t>
    <phoneticPr fontId="2" type="noConversion"/>
  </si>
  <si>
    <t>(1) (연구책임자 입력) 수입총액 : 전년도 잔액 + -  2026.01.01.~2026.12.31까지 연구과제에서 입금된 학생인건비</t>
    <phoneticPr fontId="2" type="noConversion"/>
  </si>
  <si>
    <t>(기본정보&gt; 2026년 수입현황표 &gt; 기관계정 이체금액 합계)</t>
    <phoneticPr fontId="2" type="noConversion"/>
  </si>
  <si>
    <t>(2) (연구책임자 입력) 기관계정대체금액 + 지급총액 : 2026.01.01.~2026.12.31까지 지급액(지급예정포함)</t>
    <phoneticPr fontId="2" type="noConversion"/>
  </si>
  <si>
    <t>화면위치: 숙명 연구행정통합시스템&gt; 학생인건비 통합계정관리 &gt; 계정책임자명 입력하여 조회 &gt; 기본정보 탭에서 각 항목별 금액 조회 &gt; 입력하여 계산 (아래 설명 참고)</t>
    <phoneticPr fontId="2" type="noConversion"/>
  </si>
  <si>
    <t>(4) (자동계산) 2026년 수입액 대비 지급비율 50%을 위한 최소 집행액: 수입총액 X 50%</t>
    <phoneticPr fontId="2" type="noConversion"/>
  </si>
  <si>
    <t>(5) (자동계산) 2026년 지급비율 50%을 위해 2026.12.31까지 추가 집행 필요액 : (4) - (2)</t>
    <phoneticPr fontId="2" type="noConversion"/>
  </si>
  <si>
    <t xml:space="preserve">(3) (자동계산) 2026.12.31까지의 지급비율 : 지급총액(2)/수입총액(1) X 100 </t>
    <phoneticPr fontId="2" type="noConversion"/>
  </si>
  <si>
    <t>수입총액</t>
    <phoneticPr fontId="2" type="noConversion"/>
  </si>
  <si>
    <t>지급총액</t>
    <phoneticPr fontId="2" type="noConversion"/>
  </si>
  <si>
    <t>학생인건비 지급비율 50% 도달을 위해 집행해야할 최소금액 산출 방법 계산하기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</si>
</sst>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_);[Red]\(0\)"/>
  </numFmts>
  <fonts count="19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rgb="FF0070C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9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41" fontId="8" fillId="2" borderId="1" xfId="1" applyFon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1" fontId="10" fillId="3" borderId="2" xfId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1" fontId="4" fillId="0" borderId="0" xfId="1" applyFont="1" applyProtection="1">
      <alignment vertical="center"/>
      <protection locked="0"/>
    </xf>
    <xf numFmtId="10" fontId="6" fillId="4" borderId="3" xfId="0" applyNumberFormat="1" applyFont="1" applyFill="1" applyBorder="1" applyProtection="1">
      <alignment vertical="center"/>
    </xf>
    <xf numFmtId="41" fontId="6" fillId="4" borderId="3" xfId="1" applyFont="1" applyFill="1" applyBorder="1" applyProtection="1">
      <alignment vertical="center"/>
    </xf>
    <xf numFmtId="37" fontId="6" fillId="4" borderId="3" xfId="1" applyNumberFormat="1" applyFont="1" applyFill="1" applyBorder="1" applyProtection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41" fontId="0" fillId="0" borderId="2" xfId="1" applyFont="1" applyBorder="1">
      <alignment vertical="center"/>
    </xf>
    <xf numFmtId="41" fontId="0" fillId="0" borderId="5" xfId="1" applyFont="1" applyBorder="1">
      <alignment vertical="center"/>
    </xf>
    <xf numFmtId="41" fontId="8" fillId="2" borderId="1" xfId="0" applyNumberFormat="1" applyFont="1" applyFill="1" applyBorder="1" applyProtection="1">
      <alignment vertical="center"/>
      <protection locked="0"/>
    </xf>
    <xf numFmtId="0" fontId="16" fillId="8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3" fontId="0" fillId="0" borderId="5" xfId="1" applyNumberFormat="1" applyFont="1" applyBorder="1">
      <alignment vertical="center"/>
    </xf>
    <xf numFmtId="176" fontId="0" fillId="0" borderId="0" xfId="0" applyNumberFormat="1">
      <alignment vertical="center"/>
    </xf>
    <xf numFmtId="176" fontId="18" fillId="2" borderId="1" xfId="1" applyNumberFormat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6</xdr:row>
      <xdr:rowOff>126139</xdr:rowOff>
    </xdr:from>
    <xdr:to>
      <xdr:col>6</xdr:col>
      <xdr:colOff>19050</xdr:colOff>
      <xdr:row>26</xdr:row>
      <xdr:rowOff>92344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E34BFEC-F919-47E1-B3A0-F2FDAD2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583589"/>
          <a:ext cx="6315075" cy="41572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D4E6-A6C4-47E6-A974-038FAF416237}">
  <dimension ref="A1:C33"/>
  <sheetViews>
    <sheetView tabSelected="1" zoomScale="83" zoomScaleNormal="83" workbookViewId="0">
      <selection activeCell="I6" sqref="I6"/>
    </sheetView>
  </sheetViews>
  <sheetFormatPr defaultRowHeight="16.5"/>
  <cols>
    <col min="1" max="1" width="21.125" style="7" customWidth="1"/>
    <col min="2" max="2" width="31" style="7" customWidth="1"/>
    <col min="3" max="7" width="9" style="7"/>
    <col min="8" max="8" width="11.375" style="7" bestFit="1" customWidth="1"/>
    <col min="9" max="9" width="9" style="7"/>
    <col min="10" max="10" width="9.5" style="7" bestFit="1" customWidth="1"/>
    <col min="11" max="16384" width="9" style="7"/>
  </cols>
  <sheetData>
    <row r="1" spans="1:3" ht="31.5">
      <c r="A1" s="1" t="s">
        <v>31</v>
      </c>
    </row>
    <row r="3" spans="1:3" ht="19.5">
      <c r="A3" s="2" t="s">
        <v>25</v>
      </c>
    </row>
    <row r="5" spans="1:3" ht="19.5">
      <c r="A5" s="3" t="s">
        <v>22</v>
      </c>
      <c r="B5" s="3"/>
      <c r="C5" s="3"/>
    </row>
    <row r="7" spans="1:3" ht="34.5">
      <c r="A7" s="15" t="s">
        <v>21</v>
      </c>
      <c r="B7" s="9"/>
    </row>
    <row r="8" spans="1:3" ht="17.25">
      <c r="A8" s="8" t="s">
        <v>1</v>
      </c>
      <c r="B8" s="9"/>
      <c r="C8" s="7" t="s">
        <v>10</v>
      </c>
    </row>
    <row r="9" spans="1:3" ht="17.25">
      <c r="A9" s="8" t="s">
        <v>2</v>
      </c>
      <c r="B9" s="9"/>
    </row>
    <row r="10" spans="1:3" ht="17.25">
      <c r="A10" s="8" t="s">
        <v>3</v>
      </c>
      <c r="B10" s="9"/>
    </row>
    <row r="11" spans="1:3" ht="17.25">
      <c r="A11" s="8" t="s">
        <v>4</v>
      </c>
      <c r="B11" s="9"/>
    </row>
    <row r="12" spans="1:3" ht="17.25">
      <c r="A12" s="8" t="s">
        <v>5</v>
      </c>
      <c r="B12" s="9"/>
      <c r="C12" s="7" t="s">
        <v>8</v>
      </c>
    </row>
    <row r="13" spans="1:3" ht="20.25" thickBot="1">
      <c r="A13" s="10"/>
      <c r="B13" s="11"/>
    </row>
    <row r="14" spans="1:3" ht="20.25" thickBot="1">
      <c r="A14" s="10" t="s">
        <v>29</v>
      </c>
      <c r="B14" s="6">
        <f>SUM(B7:B12)</f>
        <v>0</v>
      </c>
    </row>
    <row r="16" spans="1:3" ht="19.5">
      <c r="A16" s="4" t="s">
        <v>24</v>
      </c>
    </row>
    <row r="18" spans="1:3" ht="17.25">
      <c r="A18" s="8" t="s">
        <v>6</v>
      </c>
      <c r="B18" s="9"/>
      <c r="C18" s="7" t="s">
        <v>23</v>
      </c>
    </row>
    <row r="19" spans="1:3" ht="17.25">
      <c r="A19" s="8" t="s">
        <v>7</v>
      </c>
      <c r="B19" s="9"/>
      <c r="C19" s="7" t="s">
        <v>9</v>
      </c>
    </row>
    <row r="20" spans="1:3" ht="20.25" thickBot="1">
      <c r="A20" s="10"/>
      <c r="B20" s="11"/>
    </row>
    <row r="21" spans="1:3" ht="20.25" thickBot="1">
      <c r="A21" s="10" t="s">
        <v>30</v>
      </c>
      <c r="B21" s="6">
        <f>SUM(B18:B19)</f>
        <v>0</v>
      </c>
    </row>
    <row r="22" spans="1:3" ht="17.25" thickBot="1"/>
    <row r="23" spans="1:3" ht="20.25" thickBot="1">
      <c r="A23" s="10" t="s">
        <v>13</v>
      </c>
      <c r="B23" s="22">
        <f>(B14-B18)-B19</f>
        <v>0</v>
      </c>
    </row>
    <row r="25" spans="1:3" ht="20.25" thickBot="1">
      <c r="A25" s="5" t="s">
        <v>28</v>
      </c>
    </row>
    <row r="26" spans="1:3" ht="21" thickTop="1" thickBot="1">
      <c r="B26" s="12" t="e">
        <f>B21/B14</f>
        <v>#DIV/0!</v>
      </c>
    </row>
    <row r="27" spans="1:3" ht="17.25" thickTop="1"/>
    <row r="28" spans="1:3" ht="20.25" thickBot="1">
      <c r="A28" s="5" t="s">
        <v>26</v>
      </c>
      <c r="B28" s="5"/>
    </row>
    <row r="29" spans="1:3" ht="21" thickTop="1" thickBot="1">
      <c r="A29" s="4"/>
      <c r="B29" s="13">
        <f>B14*50%</f>
        <v>0</v>
      </c>
    </row>
    <row r="30" spans="1:3" ht="17.25" thickTop="1"/>
    <row r="31" spans="1:3" ht="20.25" thickBot="1">
      <c r="A31" s="5" t="s">
        <v>27</v>
      </c>
      <c r="B31" s="5"/>
    </row>
    <row r="32" spans="1:3" ht="64.5" customHeight="1" thickTop="1" thickBot="1">
      <c r="A32" s="4"/>
      <c r="B32" s="14">
        <f>IF(B29-B21&gt;0, B29-B21, 0)</f>
        <v>0</v>
      </c>
    </row>
    <row r="33" ht="17.25" thickTop="1"/>
  </sheetData>
  <sheetProtection algorithmName="SHA-512" hashValue="6SRXyhrH/05kYfv2kNtRNLSG2MjSWBFLg7lFxZoQhasqqv+BHATD2NCGQeGsY7dqUhBIR8dTNtkBa9Bv6NGS/g==" saltValue="WTReYwoX2zXgLGOQQl37Hg==" spinCount="100000" sheet="1" objects="1" scenarios="1"/>
  <phoneticPr fontId="2" type="noConversion"/>
  <pageMargins left="0.7" right="0.7" top="0.75" bottom="0.75" header="0.3" footer="0.3"/>
  <pageSetup paperSize="9" orientation="portrait" r:id="rId1"/>
  <ignoredErrors>
    <ignoredError sqref="B2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2519-137F-41B6-B9B7-5FF7FC950406}">
  <dimension ref="A1:J11"/>
  <sheetViews>
    <sheetView workbookViewId="0">
      <selection activeCell="A5" sqref="A5:H6"/>
    </sheetView>
  </sheetViews>
  <sheetFormatPr defaultRowHeight="16.5"/>
  <cols>
    <col min="1" max="8" width="20.625" customWidth="1"/>
  </cols>
  <sheetData>
    <row r="1" spans="1:10" s="7" customFormat="1" ht="31.5">
      <c r="A1" s="1" t="s">
        <v>20</v>
      </c>
    </row>
    <row r="2" spans="1:10" s="7" customFormat="1"/>
    <row r="3" spans="1:10" s="7" customFormat="1" ht="19.5">
      <c r="A3" s="2" t="s">
        <v>0</v>
      </c>
    </row>
    <row r="5" spans="1:10" ht="67.5" customHeight="1" thickBot="1">
      <c r="A5" s="17" t="s">
        <v>11</v>
      </c>
      <c r="B5" s="17" t="s">
        <v>16</v>
      </c>
      <c r="C5" s="18" t="s">
        <v>17</v>
      </c>
      <c r="D5" s="19" t="s">
        <v>12</v>
      </c>
      <c r="E5" s="19" t="s">
        <v>15</v>
      </c>
      <c r="F5" s="24" t="s">
        <v>14</v>
      </c>
      <c r="G5" s="16" t="s">
        <v>18</v>
      </c>
      <c r="H5" s="23" t="s">
        <v>19</v>
      </c>
    </row>
    <row r="6" spans="1:10" ht="42" customHeight="1" thickBot="1">
      <c r="A6" s="20">
        <f>'1. 지급비율 50%산출 금액'!B7</f>
        <v>0</v>
      </c>
      <c r="B6" s="20">
        <f>SUM('1. 지급비율 50%산출 금액'!B8:B12)</f>
        <v>0</v>
      </c>
      <c r="C6" s="20">
        <f>'1. 지급비율 50%산출 금액'!B18</f>
        <v>0</v>
      </c>
      <c r="D6" s="20">
        <f>SUM(A6:B6)-C6</f>
        <v>0</v>
      </c>
      <c r="E6" s="20">
        <f>'1. 지급비율 50%산출 금액'!B19</f>
        <v>0</v>
      </c>
      <c r="F6" s="21">
        <f>D6-E6</f>
        <v>0</v>
      </c>
      <c r="G6" s="25" t="e">
        <f>(C6+E6)/(A6+B6)*100</f>
        <v>#DIV/0!</v>
      </c>
      <c r="H6" s="27">
        <f>IF((F6-E6-C6)*0.2&gt;0, (F6-E6-C6)*0.2, 0)</f>
        <v>0</v>
      </c>
    </row>
    <row r="11" spans="1:10">
      <c r="J11" s="26"/>
    </row>
  </sheetData>
  <sheetProtection algorithmName="SHA-512" hashValue="fXGz/TiqX7azRU6/lpUxbj4Ap96EcQ0ecD9h2Wt9RxDZkswAe2yBF3JF0L1l80ae7dvLY/W0GK4AoxflK2/Kfw==" saltValue="/wYcVNOhfk9TS35wW2Gb9Q==" spinCount="100000" sheet="1" objects="1" scenarios="1"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지급비율 50%산출 금액</vt:lpstr>
      <vt:lpstr>2. 기관계정 의무이체 예정금액</vt:lpstr>
    </vt:vector>
  </TitlesOfParts>
  <Company>Sookmyung Women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</dc:creator>
  <cp:lastModifiedBy>SM-PC</cp:lastModifiedBy>
  <dcterms:created xsi:type="dcterms:W3CDTF">2025-12-09T04:03:19Z</dcterms:created>
  <dcterms:modified xsi:type="dcterms:W3CDTF">2026-07-01T07:35:31Z</dcterms:modified>
</cp:coreProperties>
</file>